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60" windowWidth="17220" windowHeight="11016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34" i="1"/>
  <c r="K33"/>
  <c r="K32"/>
  <c r="K31"/>
  <c r="K30"/>
  <c r="K29"/>
  <c r="K28"/>
  <c r="K27"/>
  <c r="K26"/>
  <c r="K25"/>
  <c r="K24"/>
  <c r="K23"/>
  <c r="K35" s="1"/>
  <c r="I35"/>
  <c r="H35"/>
  <c r="J35" s="1"/>
  <c r="J34"/>
  <c r="J33"/>
  <c r="J32"/>
  <c r="J31"/>
  <c r="J30"/>
  <c r="J29"/>
  <c r="J28"/>
  <c r="J27"/>
  <c r="J26"/>
  <c r="J25"/>
  <c r="J24"/>
  <c r="J23"/>
  <c r="E52"/>
  <c r="E51"/>
  <c r="E50"/>
  <c r="E49"/>
  <c r="E48"/>
  <c r="E47"/>
  <c r="E46"/>
  <c r="E45"/>
  <c r="E44"/>
  <c r="E53" s="1"/>
  <c r="E43"/>
  <c r="E42"/>
  <c r="E41"/>
  <c r="D53"/>
  <c r="C53"/>
  <c r="B53"/>
  <c r="D52"/>
  <c r="D51"/>
  <c r="D50"/>
  <c r="D49"/>
  <c r="D48"/>
  <c r="D47"/>
  <c r="D46"/>
  <c r="D45"/>
  <c r="D44"/>
  <c r="D43"/>
  <c r="D42"/>
  <c r="D41"/>
  <c r="H53"/>
  <c r="I53"/>
  <c r="I19"/>
  <c r="H19"/>
  <c r="J18"/>
  <c r="J17"/>
  <c r="J16"/>
  <c r="J15"/>
  <c r="J14"/>
  <c r="J13"/>
  <c r="J12"/>
  <c r="J11"/>
  <c r="J10"/>
  <c r="J9"/>
  <c r="J8"/>
  <c r="J7"/>
  <c r="J6"/>
  <c r="C18"/>
  <c r="B18"/>
  <c r="D17"/>
  <c r="E17" s="1"/>
  <c r="D16"/>
  <c r="E16" s="1"/>
  <c r="D15"/>
  <c r="D14"/>
  <c r="E14" s="1"/>
  <c r="D13"/>
  <c r="E13" s="1"/>
  <c r="D12"/>
  <c r="E12" s="1"/>
  <c r="D11"/>
  <c r="D10"/>
  <c r="E10" s="1"/>
  <c r="D9"/>
  <c r="E9" s="1"/>
  <c r="D8"/>
  <c r="D7"/>
  <c r="E7" s="1"/>
  <c r="D6"/>
  <c r="E6" s="1"/>
  <c r="J52"/>
  <c r="K52" s="1"/>
  <c r="J51"/>
  <c r="J50"/>
  <c r="J49"/>
  <c r="K49" s="1"/>
  <c r="J48"/>
  <c r="K48" s="1"/>
  <c r="J47"/>
  <c r="J46"/>
  <c r="J45"/>
  <c r="K45" s="1"/>
  <c r="J44"/>
  <c r="K44" s="1"/>
  <c r="J43"/>
  <c r="J42"/>
  <c r="K42" s="1"/>
  <c r="J41"/>
  <c r="K41" s="1"/>
  <c r="E8" l="1"/>
  <c r="E11"/>
  <c r="E15"/>
  <c r="K51"/>
  <c r="D18"/>
  <c r="K47"/>
  <c r="K43"/>
  <c r="K46"/>
  <c r="K50"/>
  <c r="J19"/>
  <c r="J53"/>
  <c r="K53" l="1"/>
  <c r="E18"/>
</calcChain>
</file>

<file path=xl/sharedStrings.xml><?xml version="1.0" encoding="utf-8"?>
<sst xmlns="http://schemas.openxmlformats.org/spreadsheetml/2006/main" count="36" uniqueCount="16">
  <si>
    <t>Active Clubs</t>
  </si>
  <si>
    <t>District</t>
  </si>
  <si>
    <t>*** suspended clubs removed</t>
  </si>
  <si>
    <t>Average Club Size</t>
  </si>
  <si>
    <t>Active Members</t>
  </si>
  <si>
    <t>Region 3</t>
  </si>
  <si>
    <t>June 30, 2025 (year end)</t>
  </si>
  <si>
    <t>Region 3 - 2025 to 2026 Average club size comparison</t>
  </si>
  <si>
    <t>July 31, 2025</t>
  </si>
  <si>
    <t>August 31, 2025</t>
  </si>
  <si>
    <r>
      <t xml:space="preserve">% Average Club size growth </t>
    </r>
    <r>
      <rPr>
        <b/>
        <sz val="11"/>
        <color rgb="FFFF0000"/>
        <rFont val="Calibri"/>
        <family val="2"/>
        <scheme val="minor"/>
      </rPr>
      <t>July 1, 2025 to Aug 31, 2025</t>
    </r>
  </si>
  <si>
    <r>
      <t xml:space="preserve">% Average Club size growth </t>
    </r>
    <r>
      <rPr>
        <b/>
        <sz val="11"/>
        <color rgb="FFFF0000"/>
        <rFont val="Calibri"/>
        <family val="2"/>
        <scheme val="minor"/>
      </rPr>
      <t>July 1, 2025 to July 31, 2025</t>
    </r>
  </si>
  <si>
    <t>September 30, 2025</t>
  </si>
  <si>
    <r>
      <t xml:space="preserve">% Average Club size growth </t>
    </r>
    <r>
      <rPr>
        <b/>
        <sz val="11"/>
        <color rgb="FFFF0000"/>
        <rFont val="Calibri"/>
        <family val="2"/>
        <scheme val="minor"/>
      </rPr>
      <t>July 1, 2025 to Sept 30, 2025</t>
    </r>
  </si>
  <si>
    <t>October 31, 2025</t>
  </si>
  <si>
    <r>
      <t xml:space="preserve">% Average Club size growth </t>
    </r>
    <r>
      <rPr>
        <b/>
        <sz val="11"/>
        <color rgb="FFFF0000"/>
        <rFont val="Calibri"/>
        <family val="2"/>
        <scheme val="minor"/>
      </rPr>
      <t>July 1, 2025 to Oct 31, 2025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</si>
</sst>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2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8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9" xfId="0" quotePrefix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topLeftCell="A4" workbookViewId="0">
      <selection activeCell="C11" sqref="C11"/>
    </sheetView>
  </sheetViews>
  <sheetFormatPr defaultRowHeight="14.4"/>
  <cols>
    <col min="1" max="1" width="7.88671875" customWidth="1"/>
    <col min="2" max="2" width="8.88671875" style="6"/>
    <col min="3" max="3" width="7.44140625" customWidth="1"/>
    <col min="4" max="4" width="9.44140625" customWidth="1"/>
    <col min="5" max="5" width="14.21875" customWidth="1"/>
    <col min="6" max="6" width="3.33203125" customWidth="1"/>
    <col min="7" max="7" width="7.6640625" customWidth="1"/>
    <col min="8" max="8" width="8.6640625" customWidth="1"/>
    <col min="9" max="9" width="6.77734375" customWidth="1"/>
    <col min="11" max="11" width="15" customWidth="1"/>
  </cols>
  <sheetData>
    <row r="1" spans="1:10" ht="18">
      <c r="A1" s="1" t="s">
        <v>7</v>
      </c>
    </row>
    <row r="2" spans="1:10">
      <c r="A2" t="s">
        <v>2</v>
      </c>
    </row>
    <row r="3" spans="1:10" ht="15" thickBot="1"/>
    <row r="4" spans="1:10">
      <c r="A4" s="17" t="s">
        <v>14</v>
      </c>
      <c r="B4" s="17"/>
      <c r="C4" s="17"/>
      <c r="D4" s="17"/>
      <c r="E4" s="17"/>
      <c r="G4" s="14" t="s">
        <v>6</v>
      </c>
      <c r="H4" s="15"/>
      <c r="I4" s="15"/>
      <c r="J4" s="16"/>
    </row>
    <row r="5" spans="1:10" ht="58.8" customHeight="1">
      <c r="A5" s="2" t="s">
        <v>1</v>
      </c>
      <c r="B5" s="2" t="s">
        <v>4</v>
      </c>
      <c r="C5" s="2" t="s">
        <v>0</v>
      </c>
      <c r="D5" s="2" t="s">
        <v>3</v>
      </c>
      <c r="E5" s="2" t="s">
        <v>15</v>
      </c>
      <c r="G5" s="4" t="s">
        <v>1</v>
      </c>
      <c r="H5" s="2" t="s">
        <v>4</v>
      </c>
      <c r="I5" s="2" t="s">
        <v>0</v>
      </c>
      <c r="J5" s="5" t="s">
        <v>3</v>
      </c>
    </row>
    <row r="6" spans="1:10">
      <c r="A6" s="3">
        <v>6</v>
      </c>
      <c r="B6" s="3">
        <v>1520</v>
      </c>
      <c r="C6" s="3">
        <v>108</v>
      </c>
      <c r="D6" s="11">
        <f>B6/C6</f>
        <v>14.074074074074074</v>
      </c>
      <c r="E6" s="13">
        <f>(D6-J6)/J6</f>
        <v>-8.0504872147014531E-2</v>
      </c>
      <c r="G6" s="3">
        <v>6</v>
      </c>
      <c r="H6" s="3">
        <v>1699</v>
      </c>
      <c r="I6" s="3">
        <v>111</v>
      </c>
      <c r="J6" s="11">
        <f>H6/I6</f>
        <v>15.306306306306306</v>
      </c>
    </row>
    <row r="7" spans="1:10">
      <c r="A7" s="3">
        <v>16</v>
      </c>
      <c r="B7" s="3">
        <v>626</v>
      </c>
      <c r="C7" s="3">
        <v>50</v>
      </c>
      <c r="D7" s="11">
        <f t="shared" ref="D7:D18" si="0">B7/C7</f>
        <v>12.52</v>
      </c>
      <c r="E7" s="13">
        <f>(D7-J7)/J7</f>
        <v>-0.11604621309370994</v>
      </c>
      <c r="G7" s="3">
        <v>16</v>
      </c>
      <c r="H7" s="3">
        <v>779</v>
      </c>
      <c r="I7" s="3">
        <v>55</v>
      </c>
      <c r="J7" s="11">
        <f t="shared" ref="J7:J19" si="1">H7/I7</f>
        <v>14.163636363636364</v>
      </c>
    </row>
    <row r="8" spans="1:10">
      <c r="A8" s="3">
        <v>22</v>
      </c>
      <c r="B8" s="3">
        <v>765</v>
      </c>
      <c r="C8" s="3">
        <v>60</v>
      </c>
      <c r="D8" s="11">
        <f t="shared" si="0"/>
        <v>12.75</v>
      </c>
      <c r="E8" s="13">
        <f>(D8-J8)/J8</f>
        <v>-0.1221311475409836</v>
      </c>
      <c r="G8" s="3">
        <v>22</v>
      </c>
      <c r="H8" s="3">
        <v>915</v>
      </c>
      <c r="I8" s="3">
        <v>63</v>
      </c>
      <c r="J8" s="11">
        <f t="shared" si="1"/>
        <v>14.523809523809524</v>
      </c>
    </row>
    <row r="9" spans="1:10">
      <c r="A9" s="3">
        <v>24</v>
      </c>
      <c r="B9" s="3">
        <v>574</v>
      </c>
      <c r="C9" s="3">
        <v>49</v>
      </c>
      <c r="D9" s="11">
        <f t="shared" si="0"/>
        <v>11.714285714285714</v>
      </c>
      <c r="E9" s="13">
        <f t="shared" ref="E9:E17" si="2">(D9-J10)/J10</f>
        <v>-0.12500000000000011</v>
      </c>
      <c r="G9" s="3">
        <v>23</v>
      </c>
      <c r="H9" s="3">
        <v>684</v>
      </c>
      <c r="I9" s="3">
        <v>49</v>
      </c>
      <c r="J9" s="11">
        <f t="shared" si="1"/>
        <v>13.959183673469388</v>
      </c>
    </row>
    <row r="10" spans="1:10">
      <c r="A10" s="3">
        <v>25</v>
      </c>
      <c r="B10" s="3">
        <v>1620</v>
      </c>
      <c r="C10" s="3">
        <v>119</v>
      </c>
      <c r="D10" s="11">
        <f t="shared" si="0"/>
        <v>13.61344537815126</v>
      </c>
      <c r="E10" s="13">
        <f t="shared" si="2"/>
        <v>-0.17771135299757498</v>
      </c>
      <c r="G10" s="3">
        <v>24</v>
      </c>
      <c r="H10" s="3">
        <v>656</v>
      </c>
      <c r="I10" s="3">
        <v>49</v>
      </c>
      <c r="J10" s="11">
        <f t="shared" si="1"/>
        <v>13.387755102040817</v>
      </c>
    </row>
    <row r="11" spans="1:10">
      <c r="A11" s="3">
        <v>26</v>
      </c>
      <c r="B11" s="3">
        <v>2157</v>
      </c>
      <c r="C11" s="3">
        <v>145</v>
      </c>
      <c r="D11" s="11">
        <f t="shared" si="0"/>
        <v>14.875862068965517</v>
      </c>
      <c r="E11" s="13">
        <f t="shared" si="2"/>
        <v>-0.11628542164561276</v>
      </c>
      <c r="G11" s="3">
        <v>25</v>
      </c>
      <c r="H11" s="3">
        <v>1788</v>
      </c>
      <c r="I11" s="3">
        <v>108</v>
      </c>
      <c r="J11" s="11">
        <f t="shared" si="1"/>
        <v>16.555555555555557</v>
      </c>
    </row>
    <row r="12" spans="1:10">
      <c r="A12" s="3">
        <v>42</v>
      </c>
      <c r="B12" s="3">
        <v>1434</v>
      </c>
      <c r="C12" s="3">
        <v>105</v>
      </c>
      <c r="D12" s="11">
        <f t="shared" si="0"/>
        <v>13.657142857142857</v>
      </c>
      <c r="E12" s="13">
        <f t="shared" si="2"/>
        <v>-0.1774675324675325</v>
      </c>
      <c r="G12" s="3">
        <v>26</v>
      </c>
      <c r="H12" s="3">
        <v>2121</v>
      </c>
      <c r="I12" s="3">
        <v>126</v>
      </c>
      <c r="J12" s="11">
        <f t="shared" si="1"/>
        <v>16.833333333333332</v>
      </c>
    </row>
    <row r="13" spans="1:10">
      <c r="A13" s="3">
        <v>55</v>
      </c>
      <c r="B13" s="3">
        <v>1798</v>
      </c>
      <c r="C13" s="3">
        <v>116</v>
      </c>
      <c r="D13" s="11">
        <f t="shared" si="0"/>
        <v>15.5</v>
      </c>
      <c r="E13" s="13">
        <f t="shared" si="2"/>
        <v>-0.11428571428571428</v>
      </c>
      <c r="G13" s="3">
        <v>42</v>
      </c>
      <c r="H13" s="3">
        <v>1760</v>
      </c>
      <c r="I13" s="3">
        <v>106</v>
      </c>
      <c r="J13" s="11">
        <f t="shared" si="1"/>
        <v>16.60377358490566</v>
      </c>
    </row>
    <row r="14" spans="1:10">
      <c r="A14" s="3">
        <v>64</v>
      </c>
      <c r="B14" s="3">
        <v>672</v>
      </c>
      <c r="C14" s="3">
        <v>65</v>
      </c>
      <c r="D14" s="11">
        <f t="shared" si="0"/>
        <v>10.338461538461539</v>
      </c>
      <c r="E14" s="13">
        <f t="shared" si="2"/>
        <v>-0.21642882004872951</v>
      </c>
      <c r="G14" s="3">
        <v>55</v>
      </c>
      <c r="H14" s="3">
        <v>2065</v>
      </c>
      <c r="I14" s="3">
        <v>118</v>
      </c>
      <c r="J14" s="11">
        <f t="shared" si="1"/>
        <v>17.5</v>
      </c>
    </row>
    <row r="15" spans="1:10">
      <c r="A15" s="3">
        <v>78</v>
      </c>
      <c r="B15" s="3">
        <v>717</v>
      </c>
      <c r="C15" s="3">
        <v>54</v>
      </c>
      <c r="D15" s="11">
        <f t="shared" si="0"/>
        <v>13.277777777777779</v>
      </c>
      <c r="E15" s="13">
        <f t="shared" si="2"/>
        <v>-0.10064313081554456</v>
      </c>
      <c r="G15" s="3">
        <v>64</v>
      </c>
      <c r="H15" s="3">
        <v>884</v>
      </c>
      <c r="I15" s="3">
        <v>67</v>
      </c>
      <c r="J15" s="11">
        <f t="shared" si="1"/>
        <v>13.194029850746269</v>
      </c>
    </row>
    <row r="16" spans="1:10">
      <c r="A16" s="3">
        <v>99</v>
      </c>
      <c r="B16" s="3">
        <v>890</v>
      </c>
      <c r="C16" s="3">
        <v>75</v>
      </c>
      <c r="D16" s="11">
        <f t="shared" si="0"/>
        <v>11.866666666666667</v>
      </c>
      <c r="E16" s="13">
        <f t="shared" si="2"/>
        <v>-0.2004728132387707</v>
      </c>
      <c r="G16" s="3">
        <v>78</v>
      </c>
      <c r="H16" s="3">
        <v>812</v>
      </c>
      <c r="I16" s="3">
        <v>55</v>
      </c>
      <c r="J16" s="11">
        <f t="shared" si="1"/>
        <v>14.763636363636364</v>
      </c>
    </row>
    <row r="17" spans="1:11">
      <c r="A17" s="3">
        <v>106</v>
      </c>
      <c r="B17" s="3">
        <v>1103</v>
      </c>
      <c r="C17" s="3">
        <v>94</v>
      </c>
      <c r="D17" s="11">
        <f t="shared" si="0"/>
        <v>11.73404255319149</v>
      </c>
      <c r="E17" s="13">
        <f t="shared" si="2"/>
        <v>-0.14514260540399423</v>
      </c>
      <c r="G17" s="3">
        <v>99</v>
      </c>
      <c r="H17" s="3">
        <v>1128</v>
      </c>
      <c r="I17" s="3">
        <v>76</v>
      </c>
      <c r="J17" s="11">
        <f t="shared" si="1"/>
        <v>14.842105263157896</v>
      </c>
    </row>
    <row r="18" spans="1:11">
      <c r="A18" s="10" t="s">
        <v>5</v>
      </c>
      <c r="B18" s="3">
        <f>SUM(B6:B17)</f>
        <v>13876</v>
      </c>
      <c r="C18" s="3">
        <f>SUM(C6:C17)</f>
        <v>1040</v>
      </c>
      <c r="D18" s="11">
        <f t="shared" si="0"/>
        <v>13.342307692307692</v>
      </c>
      <c r="E18" s="12">
        <f>AVERAGE(E6:E17)</f>
        <v>-0.1410099686404318</v>
      </c>
      <c r="G18" s="3">
        <v>106</v>
      </c>
      <c r="H18" s="3">
        <v>1304</v>
      </c>
      <c r="I18" s="3">
        <v>95</v>
      </c>
      <c r="J18" s="11">
        <f t="shared" si="1"/>
        <v>13.726315789473684</v>
      </c>
    </row>
    <row r="19" spans="1:11">
      <c r="G19" s="10" t="s">
        <v>5</v>
      </c>
      <c r="H19" s="3">
        <f>SUM(H6:H18)</f>
        <v>16595</v>
      </c>
      <c r="I19" s="3">
        <f>SUM(I6:I18)</f>
        <v>1078</v>
      </c>
      <c r="J19" s="11">
        <f t="shared" si="1"/>
        <v>15.394248608534323</v>
      </c>
    </row>
    <row r="20" spans="1:11">
      <c r="A20" s="6"/>
      <c r="B20" s="7"/>
      <c r="C20" s="7"/>
      <c r="D20" s="8"/>
      <c r="E20" s="9"/>
      <c r="G20" s="6"/>
      <c r="H20" s="7"/>
      <c r="I20" s="7"/>
      <c r="J20" s="8"/>
    </row>
    <row r="21" spans="1:11">
      <c r="A21" s="6"/>
      <c r="B21" s="7"/>
      <c r="C21" s="7"/>
      <c r="D21" s="8"/>
      <c r="E21" s="9"/>
      <c r="G21" s="17" t="s">
        <v>12</v>
      </c>
      <c r="H21" s="17"/>
      <c r="I21" s="17"/>
      <c r="J21" s="17"/>
      <c r="K21" s="17"/>
    </row>
    <row r="22" spans="1:11" ht="57.6">
      <c r="A22" s="6"/>
      <c r="B22" s="7"/>
      <c r="C22" s="7"/>
      <c r="D22" s="8"/>
      <c r="E22" s="9"/>
      <c r="G22" s="2" t="s">
        <v>1</v>
      </c>
      <c r="H22" s="2" t="s">
        <v>4</v>
      </c>
      <c r="I22" s="2" t="s">
        <v>0</v>
      </c>
      <c r="J22" s="2" t="s">
        <v>3</v>
      </c>
      <c r="K22" s="2" t="s">
        <v>13</v>
      </c>
    </row>
    <row r="23" spans="1:11">
      <c r="A23" s="6"/>
      <c r="B23" s="7"/>
      <c r="C23" s="7"/>
      <c r="D23" s="8"/>
      <c r="E23" s="9"/>
      <c r="G23" s="3">
        <v>6</v>
      </c>
      <c r="H23" s="3">
        <v>1847</v>
      </c>
      <c r="I23" s="3">
        <v>112</v>
      </c>
      <c r="J23" s="11">
        <f>H23/I23</f>
        <v>16.491071428571427</v>
      </c>
      <c r="K23" s="13">
        <f>(J23-J6)/J23</f>
        <v>7.1842822790305141E-2</v>
      </c>
    </row>
    <row r="24" spans="1:11">
      <c r="A24" s="6"/>
      <c r="B24" s="7"/>
      <c r="C24" s="7"/>
      <c r="D24" s="8"/>
      <c r="E24" s="9"/>
      <c r="G24" s="3">
        <v>16</v>
      </c>
      <c r="H24" s="3">
        <v>821</v>
      </c>
      <c r="I24" s="3">
        <v>54</v>
      </c>
      <c r="J24" s="11">
        <f t="shared" ref="J24:J35" si="3">H24/I24</f>
        <v>15.203703703703704</v>
      </c>
      <c r="K24" s="13">
        <f t="shared" ref="K24:K34" si="4">(J24-J7)/J24</f>
        <v>6.8408814084818956E-2</v>
      </c>
    </row>
    <row r="25" spans="1:11">
      <c r="A25" s="6"/>
      <c r="B25" s="7"/>
      <c r="C25" s="7"/>
      <c r="D25" s="8"/>
      <c r="E25" s="9"/>
      <c r="G25" s="3">
        <v>22</v>
      </c>
      <c r="H25" s="3">
        <v>981</v>
      </c>
      <c r="I25" s="3">
        <v>63</v>
      </c>
      <c r="J25" s="11">
        <f t="shared" si="3"/>
        <v>15.571428571428571</v>
      </c>
      <c r="K25" s="13">
        <f t="shared" si="4"/>
        <v>6.7278287461773695E-2</v>
      </c>
    </row>
    <row r="26" spans="1:11">
      <c r="A26" s="6"/>
      <c r="B26" s="7"/>
      <c r="C26" s="7"/>
      <c r="D26" s="8"/>
      <c r="E26" s="9"/>
      <c r="G26" s="3">
        <v>24</v>
      </c>
      <c r="H26" s="3">
        <v>698</v>
      </c>
      <c r="I26" s="3">
        <v>49</v>
      </c>
      <c r="J26" s="11">
        <f t="shared" si="3"/>
        <v>14.244897959183673</v>
      </c>
      <c r="K26" s="13">
        <f t="shared" si="4"/>
        <v>2.0057306590257808E-2</v>
      </c>
    </row>
    <row r="27" spans="1:11">
      <c r="A27" s="6"/>
      <c r="B27" s="7"/>
      <c r="C27" s="7"/>
      <c r="D27" s="8"/>
      <c r="E27" s="9"/>
      <c r="G27" s="3">
        <v>25</v>
      </c>
      <c r="H27" s="3">
        <v>2161</v>
      </c>
      <c r="I27" s="3">
        <v>122</v>
      </c>
      <c r="J27" s="11">
        <f t="shared" si="3"/>
        <v>17.71311475409836</v>
      </c>
      <c r="K27" s="13">
        <f t="shared" si="4"/>
        <v>0.24418967031514124</v>
      </c>
    </row>
    <row r="28" spans="1:11">
      <c r="A28" s="6"/>
      <c r="B28" s="7"/>
      <c r="C28" s="7"/>
      <c r="D28" s="8"/>
      <c r="E28" s="9"/>
      <c r="G28" s="3">
        <v>26</v>
      </c>
      <c r="H28" s="3">
        <v>2710</v>
      </c>
      <c r="I28" s="3">
        <v>148</v>
      </c>
      <c r="J28" s="11">
        <f t="shared" si="3"/>
        <v>18.310810810810811</v>
      </c>
      <c r="K28" s="13">
        <f t="shared" si="4"/>
        <v>9.5858958589585791E-2</v>
      </c>
    </row>
    <row r="29" spans="1:11">
      <c r="A29" s="6"/>
      <c r="B29" s="7"/>
      <c r="C29" s="7"/>
      <c r="D29" s="8"/>
      <c r="E29" s="9"/>
      <c r="G29" s="3">
        <v>42</v>
      </c>
      <c r="H29" s="3">
        <v>1842</v>
      </c>
      <c r="I29" s="3">
        <v>105</v>
      </c>
      <c r="J29" s="11">
        <f t="shared" si="3"/>
        <v>17.542857142857144</v>
      </c>
      <c r="K29" s="13">
        <f t="shared" si="4"/>
        <v>4.0445168295331319E-2</v>
      </c>
    </row>
    <row r="30" spans="1:11">
      <c r="A30" s="6"/>
      <c r="B30" s="7"/>
      <c r="C30" s="7"/>
      <c r="D30" s="8"/>
      <c r="E30" s="9"/>
      <c r="G30" s="3">
        <v>55</v>
      </c>
      <c r="H30" s="3">
        <v>2369</v>
      </c>
      <c r="I30" s="3">
        <v>122</v>
      </c>
      <c r="J30" s="11">
        <f t="shared" si="3"/>
        <v>19.418032786885245</v>
      </c>
      <c r="K30" s="13">
        <f t="shared" si="4"/>
        <v>0.14493019106859831</v>
      </c>
    </row>
    <row r="31" spans="1:11">
      <c r="A31" s="6"/>
      <c r="B31" s="7"/>
      <c r="C31" s="7"/>
      <c r="D31" s="8"/>
      <c r="E31" s="9"/>
      <c r="G31" s="3">
        <v>64</v>
      </c>
      <c r="H31" s="3">
        <v>934</v>
      </c>
      <c r="I31" s="3">
        <v>67</v>
      </c>
      <c r="J31" s="11">
        <f t="shared" si="3"/>
        <v>13.940298507462687</v>
      </c>
      <c r="K31" s="13">
        <f t="shared" si="4"/>
        <v>-0.25535331905781578</v>
      </c>
    </row>
    <row r="32" spans="1:11">
      <c r="A32" s="6"/>
      <c r="B32" s="7"/>
      <c r="C32" s="7"/>
      <c r="D32" s="8"/>
      <c r="E32" s="9"/>
      <c r="G32" s="3">
        <v>78</v>
      </c>
      <c r="H32" s="3">
        <v>862</v>
      </c>
      <c r="I32" s="3">
        <v>55</v>
      </c>
      <c r="J32" s="11">
        <f t="shared" si="3"/>
        <v>15.672727272727272</v>
      </c>
      <c r="K32" s="13">
        <f t="shared" si="4"/>
        <v>0.15815354780621252</v>
      </c>
    </row>
    <row r="33" spans="1:11">
      <c r="A33" s="6"/>
      <c r="B33" s="7"/>
      <c r="C33" s="7"/>
      <c r="D33" s="8"/>
      <c r="E33" s="9"/>
      <c r="G33" s="3">
        <v>99</v>
      </c>
      <c r="H33" s="3">
        <v>1196</v>
      </c>
      <c r="I33" s="3">
        <v>76</v>
      </c>
      <c r="J33" s="11">
        <f t="shared" si="3"/>
        <v>15.736842105263158</v>
      </c>
      <c r="K33" s="13">
        <f t="shared" si="4"/>
        <v>6.1842505320766163E-2</v>
      </c>
    </row>
    <row r="34" spans="1:11">
      <c r="A34" s="6"/>
      <c r="B34" s="7"/>
      <c r="C34" s="7"/>
      <c r="D34" s="8"/>
      <c r="E34" s="9"/>
      <c r="G34" s="3">
        <v>106</v>
      </c>
      <c r="H34" s="3">
        <v>1366</v>
      </c>
      <c r="I34" s="3">
        <v>95</v>
      </c>
      <c r="J34" s="11">
        <f t="shared" si="3"/>
        <v>14.378947368421052</v>
      </c>
      <c r="K34" s="13">
        <f t="shared" si="4"/>
        <v>-3.2210834553440801E-2</v>
      </c>
    </row>
    <row r="35" spans="1:11">
      <c r="A35" s="6"/>
      <c r="B35" s="7"/>
      <c r="C35" s="7"/>
      <c r="D35" s="8"/>
      <c r="E35" s="9"/>
      <c r="G35" s="10" t="s">
        <v>5</v>
      </c>
      <c r="H35" s="3">
        <f>SUM(H23:H34)</f>
        <v>17787</v>
      </c>
      <c r="I35" s="3">
        <f>SUM(I23:I34)</f>
        <v>1068</v>
      </c>
      <c r="J35" s="11">
        <f t="shared" si="3"/>
        <v>16.65449438202247</v>
      </c>
      <c r="K35" s="12">
        <f>AVERAGE(K23:K34)</f>
        <v>5.7120259892627867E-2</v>
      </c>
    </row>
    <row r="36" spans="1:11">
      <c r="A36" s="6"/>
      <c r="B36" s="7"/>
      <c r="C36" s="7"/>
      <c r="D36" s="8"/>
      <c r="E36" s="9"/>
      <c r="G36" s="6"/>
      <c r="H36" s="7"/>
      <c r="I36" s="7"/>
      <c r="J36" s="8"/>
    </row>
    <row r="37" spans="1:11">
      <c r="A37" s="6"/>
      <c r="B37" s="7"/>
      <c r="C37" s="7"/>
      <c r="D37" s="8"/>
      <c r="E37" s="9"/>
      <c r="G37" s="6"/>
      <c r="H37" s="7"/>
      <c r="I37" s="7"/>
      <c r="J37" s="8"/>
    </row>
    <row r="38" spans="1:11" ht="15" thickBot="1">
      <c r="A38" s="6"/>
      <c r="B38" s="7"/>
      <c r="C38" s="7"/>
      <c r="D38" s="8"/>
      <c r="E38" s="9"/>
      <c r="G38" s="6"/>
      <c r="H38" s="7"/>
      <c r="I38" s="7"/>
      <c r="J38" s="8"/>
    </row>
    <row r="39" spans="1:11">
      <c r="A39" s="17" t="s">
        <v>9</v>
      </c>
      <c r="B39" s="17"/>
      <c r="C39" s="17"/>
      <c r="D39" s="17"/>
      <c r="E39" s="17"/>
      <c r="G39" s="18" t="s">
        <v>8</v>
      </c>
      <c r="H39" s="19"/>
      <c r="I39" s="19"/>
      <c r="J39" s="19"/>
      <c r="K39" s="20"/>
    </row>
    <row r="40" spans="1:11" ht="57.6">
      <c r="A40" s="2" t="s">
        <v>1</v>
      </c>
      <c r="B40" s="2" t="s">
        <v>4</v>
      </c>
      <c r="C40" s="2" t="s">
        <v>0</v>
      </c>
      <c r="D40" s="2" t="s">
        <v>3</v>
      </c>
      <c r="E40" s="2" t="s">
        <v>10</v>
      </c>
      <c r="G40" s="2" t="s">
        <v>1</v>
      </c>
      <c r="H40" s="2" t="s">
        <v>4</v>
      </c>
      <c r="I40" s="2" t="s">
        <v>0</v>
      </c>
      <c r="J40" s="2" t="s">
        <v>3</v>
      </c>
      <c r="K40" s="2" t="s">
        <v>11</v>
      </c>
    </row>
    <row r="41" spans="1:11">
      <c r="A41" s="3">
        <v>6</v>
      </c>
      <c r="B41" s="3">
        <v>1847</v>
      </c>
      <c r="C41" s="3">
        <v>113</v>
      </c>
      <c r="D41" s="11">
        <f>B41/C41</f>
        <v>16.345132743362832</v>
      </c>
      <c r="E41" s="13">
        <f>(D41-J6)/J6</f>
        <v>6.7869178642303962E-2</v>
      </c>
      <c r="G41" s="3">
        <v>6</v>
      </c>
      <c r="H41" s="3">
        <v>1795</v>
      </c>
      <c r="I41" s="3">
        <v>113</v>
      </c>
      <c r="J41" s="11">
        <f>H41/I41</f>
        <v>15.88495575221239</v>
      </c>
      <c r="K41" s="13">
        <f>(J41-J6)/J6</f>
        <v>3.7804643022704726E-2</v>
      </c>
    </row>
    <row r="42" spans="1:11">
      <c r="A42" s="3">
        <v>16</v>
      </c>
      <c r="B42" s="3">
        <v>822</v>
      </c>
      <c r="C42" s="3">
        <v>55</v>
      </c>
      <c r="D42" s="11">
        <f t="shared" ref="D42:D53" si="5">B42/C42</f>
        <v>14.945454545454545</v>
      </c>
      <c r="E42" s="13">
        <f>(D42-J7)/J7</f>
        <v>5.5198973042361967E-2</v>
      </c>
      <c r="G42" s="3">
        <v>16</v>
      </c>
      <c r="H42" s="3">
        <v>805</v>
      </c>
      <c r="I42" s="3">
        <v>55</v>
      </c>
      <c r="J42" s="11">
        <f t="shared" ref="J42:J53" si="6">H42/I42</f>
        <v>14.636363636363637</v>
      </c>
      <c r="K42" s="13">
        <f>(J42-J7)/J7</f>
        <v>3.3376123234916552E-2</v>
      </c>
    </row>
    <row r="43" spans="1:11">
      <c r="A43" s="3">
        <v>22</v>
      </c>
      <c r="B43" s="3">
        <v>960</v>
      </c>
      <c r="C43" s="3">
        <v>63</v>
      </c>
      <c r="D43" s="11">
        <f t="shared" si="5"/>
        <v>15.238095238095237</v>
      </c>
      <c r="E43" s="13">
        <f>(D43-J8)/J8</f>
        <v>4.918032786885241E-2</v>
      </c>
      <c r="G43" s="3">
        <v>22</v>
      </c>
      <c r="H43" s="3">
        <v>939</v>
      </c>
      <c r="I43" s="3">
        <v>63</v>
      </c>
      <c r="J43" s="11">
        <f t="shared" si="6"/>
        <v>14.904761904761905</v>
      </c>
      <c r="K43" s="13">
        <f>(J43-J8)/J8</f>
        <v>2.6229508196721339E-2</v>
      </c>
    </row>
    <row r="44" spans="1:11">
      <c r="A44" s="3">
        <v>24</v>
      </c>
      <c r="B44" s="3">
        <v>685</v>
      </c>
      <c r="C44" s="3">
        <v>49</v>
      </c>
      <c r="D44" s="11">
        <f t="shared" si="5"/>
        <v>13.979591836734693</v>
      </c>
      <c r="E44" s="13">
        <f t="shared" ref="E44:E52" si="7">(D44-J10)/J10</f>
        <v>4.4207317073170632E-2</v>
      </c>
      <c r="G44" s="3">
        <v>24</v>
      </c>
      <c r="H44" s="3">
        <v>670</v>
      </c>
      <c r="I44" s="3">
        <v>49</v>
      </c>
      <c r="J44" s="11">
        <f t="shared" si="6"/>
        <v>13.673469387755102</v>
      </c>
      <c r="K44" s="13">
        <f t="shared" ref="K44:K52" si="8">(J44-J10)/J10</f>
        <v>2.1341463414634068E-2</v>
      </c>
    </row>
    <row r="45" spans="1:11">
      <c r="A45" s="3">
        <v>25</v>
      </c>
      <c r="B45" s="3">
        <v>2078</v>
      </c>
      <c r="C45" s="3">
        <v>121</v>
      </c>
      <c r="D45" s="11">
        <f t="shared" si="5"/>
        <v>17.173553719008265</v>
      </c>
      <c r="E45" s="13">
        <f t="shared" si="7"/>
        <v>3.7328748128015878E-2</v>
      </c>
      <c r="G45" s="3">
        <v>25</v>
      </c>
      <c r="H45" s="3">
        <v>1968</v>
      </c>
      <c r="I45" s="3">
        <v>121</v>
      </c>
      <c r="J45" s="11">
        <f t="shared" si="6"/>
        <v>16.264462809917354</v>
      </c>
      <c r="K45" s="13">
        <f t="shared" si="8"/>
        <v>-1.7582783293582708E-2</v>
      </c>
    </row>
    <row r="46" spans="1:11">
      <c r="A46" s="3">
        <v>26</v>
      </c>
      <c r="B46" s="3">
        <v>2613</v>
      </c>
      <c r="C46" s="3">
        <v>149</v>
      </c>
      <c r="D46" s="11">
        <f t="shared" si="5"/>
        <v>17.536912751677853</v>
      </c>
      <c r="E46" s="13">
        <f t="shared" si="7"/>
        <v>4.1796797129377498E-2</v>
      </c>
      <c r="G46" s="3">
        <v>26</v>
      </c>
      <c r="H46" s="3">
        <v>2502</v>
      </c>
      <c r="I46" s="3">
        <v>149</v>
      </c>
      <c r="J46" s="11">
        <f t="shared" si="6"/>
        <v>16.791946308724832</v>
      </c>
      <c r="K46" s="13">
        <f t="shared" si="8"/>
        <v>-2.4586351252574505E-3</v>
      </c>
    </row>
    <row r="47" spans="1:11">
      <c r="A47" s="3">
        <v>42</v>
      </c>
      <c r="B47" s="3">
        <v>1794</v>
      </c>
      <c r="C47" s="3">
        <v>105</v>
      </c>
      <c r="D47" s="11">
        <f t="shared" si="5"/>
        <v>17.085714285714285</v>
      </c>
      <c r="E47" s="13">
        <f t="shared" si="7"/>
        <v>2.9025974025974018E-2</v>
      </c>
      <c r="G47" s="3">
        <v>42</v>
      </c>
      <c r="H47" s="3">
        <v>1759</v>
      </c>
      <c r="I47" s="3">
        <v>105</v>
      </c>
      <c r="J47" s="11">
        <f t="shared" si="6"/>
        <v>16.752380952380953</v>
      </c>
      <c r="K47" s="13">
        <f t="shared" si="8"/>
        <v>8.9502164502165121E-3</v>
      </c>
    </row>
    <row r="48" spans="1:11">
      <c r="A48" s="3">
        <v>55</v>
      </c>
      <c r="B48" s="3">
        <v>2321</v>
      </c>
      <c r="C48" s="3">
        <v>122</v>
      </c>
      <c r="D48" s="11">
        <f t="shared" si="5"/>
        <v>19.024590163934427</v>
      </c>
      <c r="E48" s="13">
        <f t="shared" si="7"/>
        <v>8.7119437939110103E-2</v>
      </c>
      <c r="G48" s="3">
        <v>55</v>
      </c>
      <c r="H48" s="3">
        <v>2231</v>
      </c>
      <c r="I48" s="3">
        <v>121</v>
      </c>
      <c r="J48" s="11">
        <f t="shared" si="6"/>
        <v>18.438016528925619</v>
      </c>
      <c r="K48" s="13">
        <f t="shared" si="8"/>
        <v>5.3600944510035373E-2</v>
      </c>
    </row>
    <row r="49" spans="1:11">
      <c r="A49" s="3">
        <v>64</v>
      </c>
      <c r="B49" s="3">
        <v>912</v>
      </c>
      <c r="C49" s="3">
        <v>67</v>
      </c>
      <c r="D49" s="11">
        <f t="shared" si="5"/>
        <v>13.611940298507463</v>
      </c>
      <c r="E49" s="13">
        <f t="shared" si="7"/>
        <v>3.1674208144796406E-2</v>
      </c>
      <c r="G49" s="3">
        <v>64</v>
      </c>
      <c r="H49" s="3">
        <v>896</v>
      </c>
      <c r="I49" s="3">
        <v>67</v>
      </c>
      <c r="J49" s="11">
        <f t="shared" si="6"/>
        <v>13.373134328358208</v>
      </c>
      <c r="K49" s="13">
        <f t="shared" si="8"/>
        <v>1.3574660633484135E-2</v>
      </c>
    </row>
    <row r="50" spans="1:11">
      <c r="A50" s="3">
        <v>78</v>
      </c>
      <c r="B50" s="3">
        <v>850</v>
      </c>
      <c r="C50" s="3">
        <v>55</v>
      </c>
      <c r="D50" s="11">
        <f t="shared" si="5"/>
        <v>15.454545454545455</v>
      </c>
      <c r="E50" s="13">
        <f t="shared" si="7"/>
        <v>4.6798029556650279E-2</v>
      </c>
      <c r="G50" s="3">
        <v>78</v>
      </c>
      <c r="H50" s="3">
        <v>839</v>
      </c>
      <c r="I50" s="3">
        <v>55</v>
      </c>
      <c r="J50" s="11">
        <f t="shared" si="6"/>
        <v>15.254545454545454</v>
      </c>
      <c r="K50" s="13">
        <f t="shared" si="8"/>
        <v>3.3251231527093555E-2</v>
      </c>
    </row>
    <row r="51" spans="1:11">
      <c r="A51" s="3">
        <v>99</v>
      </c>
      <c r="B51" s="3">
        <v>1170</v>
      </c>
      <c r="C51" s="3">
        <v>76</v>
      </c>
      <c r="D51" s="11">
        <f t="shared" si="5"/>
        <v>15.394736842105264</v>
      </c>
      <c r="E51" s="13">
        <f t="shared" si="7"/>
        <v>3.7234042553191467E-2</v>
      </c>
      <c r="G51" s="3">
        <v>99</v>
      </c>
      <c r="H51" s="3">
        <v>1153</v>
      </c>
      <c r="I51" s="3">
        <v>76</v>
      </c>
      <c r="J51" s="11">
        <f t="shared" si="6"/>
        <v>15.171052631578947</v>
      </c>
      <c r="K51" s="13">
        <f t="shared" si="8"/>
        <v>2.2163120567375797E-2</v>
      </c>
    </row>
    <row r="52" spans="1:11">
      <c r="A52" s="3">
        <v>106</v>
      </c>
      <c r="B52" s="3">
        <v>1347</v>
      </c>
      <c r="C52" s="3">
        <v>95</v>
      </c>
      <c r="D52" s="11">
        <f t="shared" si="5"/>
        <v>14.178947368421053</v>
      </c>
      <c r="E52" s="13">
        <f t="shared" si="7"/>
        <v>3.297546012269939E-2</v>
      </c>
      <c r="G52" s="3">
        <v>106</v>
      </c>
      <c r="H52" s="3">
        <v>1306</v>
      </c>
      <c r="I52" s="3">
        <v>94</v>
      </c>
      <c r="J52" s="11">
        <f t="shared" si="6"/>
        <v>13.893617021276595</v>
      </c>
      <c r="K52" s="13">
        <f t="shared" si="8"/>
        <v>1.2188356611408411E-2</v>
      </c>
    </row>
    <row r="53" spans="1:11">
      <c r="A53" s="10" t="s">
        <v>5</v>
      </c>
      <c r="B53" s="3">
        <f>SUM(B41:B52)</f>
        <v>17399</v>
      </c>
      <c r="C53" s="3">
        <f>SUM(C41:C52)</f>
        <v>1070</v>
      </c>
      <c r="D53" s="11">
        <f t="shared" si="5"/>
        <v>16.260747663551403</v>
      </c>
      <c r="E53" s="12">
        <f>AVERAGE(E41:E52)</f>
        <v>4.6700707852208666E-2</v>
      </c>
      <c r="G53" s="10" t="s">
        <v>5</v>
      </c>
      <c r="H53" s="3">
        <f>SUM(H41:H52)</f>
        <v>16863</v>
      </c>
      <c r="I53" s="3">
        <f>SUM(I41:I52)</f>
        <v>1068</v>
      </c>
      <c r="J53" s="11">
        <f t="shared" si="6"/>
        <v>15.789325842696629</v>
      </c>
      <c r="K53" s="12">
        <f>AVERAGE(K41:K52)</f>
        <v>2.0203237479145857E-2</v>
      </c>
    </row>
    <row r="54" spans="1:11">
      <c r="A54" s="6"/>
      <c r="B54" s="7"/>
      <c r="C54" s="7"/>
      <c r="D54" s="8"/>
      <c r="E54" s="9"/>
      <c r="G54" s="6"/>
      <c r="H54" s="7"/>
      <c r="I54" s="7"/>
      <c r="J54" s="8"/>
    </row>
  </sheetData>
  <mergeCells count="5">
    <mergeCell ref="G4:J4"/>
    <mergeCell ref="A4:E4"/>
    <mergeCell ref="G39:K39"/>
    <mergeCell ref="A39:E39"/>
    <mergeCell ref="G21:K21"/>
  </mergeCells>
  <pageMargins left="0.51181102362204722" right="0.31496062992125984" top="0.15748031496062992" bottom="0.15748031496062992" header="0.31496062992125984" footer="0.31496062992125984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2025-06-13T14:48:57Z</cp:lastPrinted>
  <dcterms:created xsi:type="dcterms:W3CDTF">2023-10-16T03:58:28Z</dcterms:created>
  <dcterms:modified xsi:type="dcterms:W3CDTF">2025-11-13T06:18:27Z</dcterms:modified>
</cp:coreProperties>
</file>